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Отчеты тек.рем\Красные Зори 5\"/>
    </mc:Choice>
  </mc:AlternateContent>
  <xr:revisionPtr revIDLastSave="0" documentId="13_ncr:1_{DD4A1CCD-CD27-4E44-B921-AE953E280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21" i="1"/>
  <c r="D24" i="1" s="1"/>
  <c r="C9" i="1"/>
  <c r="C8" i="1"/>
  <c r="C20" i="1"/>
  <c r="C19" i="1"/>
  <c r="C18" i="1"/>
  <c r="C16" i="1" l="1"/>
  <c r="C15" i="1"/>
  <c r="C13" i="1"/>
  <c r="C12" i="1"/>
  <c r="C11" i="1"/>
  <c r="C10" i="1"/>
  <c r="C21" i="1" s="1"/>
  <c r="D23" i="1" s="1"/>
  <c r="F9" i="1"/>
  <c r="F10" i="1" l="1"/>
  <c r="F11" i="1" s="1"/>
  <c r="F12" i="1" s="1"/>
  <c r="F13" i="1" s="1"/>
  <c r="F14" i="1" s="1"/>
  <c r="F15" i="1" s="1"/>
  <c r="F16" i="1" s="1"/>
  <c r="F17" i="1" s="1"/>
  <c r="F18" i="1" l="1"/>
  <c r="F19" i="1" s="1"/>
  <c r="F20" i="1" s="1"/>
  <c r="D25" i="1" s="1"/>
</calcChain>
</file>

<file path=xl/sharedStrings.xml><?xml version="1.0" encoding="utf-8"?>
<sst xmlns="http://schemas.openxmlformats.org/spreadsheetml/2006/main" count="31" uniqueCount="31">
  <si>
    <t>Утверждаю:</t>
  </si>
  <si>
    <t>Директор ООО "Прометей"</t>
  </si>
  <si>
    <t>Кураев В.В.</t>
  </si>
  <si>
    <t>Договор Управления №03-01/13 от 01.01.2013г.</t>
  </si>
  <si>
    <t>г. Выкса, ул. Кр. Зори, д.5</t>
  </si>
  <si>
    <t>оплачено</t>
  </si>
  <si>
    <t>год</t>
  </si>
  <si>
    <t>сумма поступлений</t>
  </si>
  <si>
    <t xml:space="preserve">сумма ремонта </t>
  </si>
  <si>
    <t>наименование ремонта</t>
  </si>
  <si>
    <t xml:space="preserve">Остаток 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</si>
  <si>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</si>
  <si>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</si>
  <si>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</si>
  <si>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</si>
  <si>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</si>
  <si>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</si>
  <si>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</si>
  <si>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 xml:space="preserve">сентябрь </t>
  </si>
  <si>
    <t>замена замка в сторожке</t>
  </si>
  <si>
    <t>замена прибора (тепловычислитель)</t>
  </si>
  <si>
    <t>поверка приборов учета</t>
  </si>
  <si>
    <t>Ремонт входной группы и замена подвальных окон</t>
  </si>
  <si>
    <t>июль</t>
  </si>
  <si>
    <t xml:space="preserve">ремонт асфальтного покрытия </t>
  </si>
  <si>
    <t>Собрано средств по дому</t>
  </si>
  <si>
    <t>Затрачено на ремонтные работы</t>
  </si>
  <si>
    <t>Остаток по текущему ремонту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</si>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</sst>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2" fontId="0" fillId="0" borderId="2" xfId="0" applyNumberFormat="1" applyBorder="1"/>
    <xf numFmtId="0" fontId="0" fillId="0" borderId="3" xfId="0" applyBorder="1"/>
    <xf numFmtId="2" fontId="0" fillId="2" borderId="2" xfId="0" applyNumberFormat="1" applyFill="1" applyBorder="1"/>
    <xf numFmtId="2" fontId="2" fillId="3" borderId="0" xfId="0" applyNumberFormat="1" applyFont="1" applyFill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wrapText="1"/>
    </xf>
    <xf numFmtId="2" fontId="3" fillId="2" borderId="0" xfId="0" applyNumberFormat="1" applyFont="1" applyFill="1" applyBorder="1"/>
    <xf numFmtId="2" fontId="3" fillId="0" borderId="0" xfId="0" applyNumberFormat="1" applyFont="1" applyBorder="1"/>
    <xf numFmtId="0" fontId="3" fillId="0" borderId="0" xfId="0" applyFont="1" applyBorder="1" applyAlignment="1">
      <alignment wrapText="1"/>
    </xf>
    <xf numFmtId="2" fontId="0" fillId="0" borderId="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workbookViewId="0">
      <selection activeCell="E25" sqref="E25"/>
    </sheetView>
  </sheetViews>
  <sheetFormatPr defaultColWidth="9" defaultRowHeight="15" x14ac:dyDescent="0.25"/>
  <cols>
    <col min="1" max="2" width="11.5703125" customWidth="1"/>
    <col min="3" max="3" width="19.140625" customWidth="1"/>
    <col min="4" max="4" width="15.7109375" customWidth="1"/>
    <col min="5" max="5" width="41.85546875" customWidth="1"/>
    <col min="6" max="6" width="12.28515625" customWidth="1"/>
    <col min="7" max="7" width="10.28515625" bestFit="1" customWidth="1"/>
  </cols>
  <sheetData>
    <row r="1" spans="1:7" x14ac:dyDescent="0.25">
      <c r="E1" t="s">
        <v>0</v>
      </c>
    </row>
    <row r="2" spans="1:7" x14ac:dyDescent="0.25">
      <c r="E2" t="s">
        <v>1</v>
      </c>
    </row>
    <row r="3" spans="1:7" x14ac:dyDescent="0.25">
      <c r="E3" s="1" t="s">
        <v>2</v>
      </c>
    </row>
    <row r="4" spans="1:7" x14ac:dyDescent="0.25">
      <c r="E4" t="s">
        <v>3</v>
      </c>
    </row>
    <row r="5" spans="1:7" ht="15.75" x14ac:dyDescent="0.25">
      <c r="A5" s="8" t="s">
        <v>4</v>
      </c>
      <c r="B5" s="8"/>
      <c r="C5" s="8"/>
      <c r="D5" s="8"/>
      <c r="E5" s="8"/>
    </row>
    <row r="7" spans="1:7" ht="33" customHeight="1" x14ac:dyDescent="0.25">
      <c r="A7" s="2" t="s">
        <v>5</v>
      </c>
      <c r="B7" s="2" t="s">
        <v>6</v>
      </c>
      <c r="C7" s="3" t="s">
        <v>7</v>
      </c>
      <c r="D7" s="2" t="s">
        <v>8</v>
      </c>
      <c r="E7" s="2" t="s">
        <v>9</v>
      </c>
      <c r="F7" s="2" t="s">
        <v>10</v>
      </c>
    </row>
    <row r="8" spans="1:7" x14ac:dyDescent="0.25">
      <c r="A8" s="5" t="s">
        <v>11</v>
      </c>
      <c r="B8" s="5">
        <v>2025</v>
      </c>
      <c r="C8" s="6">
        <f>29869.05+3550.44</f>
        <v>33419.49</v>
      </c>
      <c r="D8" s="4"/>
      <c r="E8" s="3"/>
      <c r="F8" s="4">
        <v>167751.79999999999</v>
      </c>
      <c r="G8" s="9"/>
    </row>
    <row r="9" spans="1:7" x14ac:dyDescent="0.25">
      <c r="A9" s="5" t="s">
        <v>12</v>
      </c>
      <c r="B9" s="5">
        <v>2025</v>
      </c>
      <c r="C9" s="6">
        <f>26622.97+7135.61</f>
        <v>33758.58</v>
      </c>
      <c r="D9" s="4"/>
      <c r="E9" s="3"/>
      <c r="F9" s="4">
        <f t="shared" ref="F9:F20" si="0">F8+C9-D9</f>
        <v>201510.38</v>
      </c>
      <c r="G9" s="9"/>
    </row>
    <row r="10" spans="1:7" x14ac:dyDescent="0.25">
      <c r="A10" s="5" t="s">
        <v>13</v>
      </c>
      <c r="B10" s="5">
        <v>2025</v>
      </c>
      <c r="C10" s="6">
        <f>36339.56+7135.65</f>
        <v>43475.21</v>
      </c>
      <c r="D10" s="4"/>
      <c r="E10" s="3"/>
      <c r="F10" s="4">
        <f t="shared" si="0"/>
        <v>244985.59</v>
      </c>
      <c r="G10" s="9"/>
    </row>
    <row r="11" spans="1:7" x14ac:dyDescent="0.25">
      <c r="A11" s="5" t="s">
        <v>14</v>
      </c>
      <c r="B11" s="5">
        <v>2025</v>
      </c>
      <c r="C11" s="6">
        <f>29833.83+7135.65</f>
        <v>36969.480000000003</v>
      </c>
      <c r="D11" s="4">
        <v>2145</v>
      </c>
      <c r="E11" s="3" t="s">
        <v>19</v>
      </c>
      <c r="F11" s="4">
        <f t="shared" si="0"/>
        <v>279810.07</v>
      </c>
      <c r="G11" s="9"/>
    </row>
    <row r="12" spans="1:7" x14ac:dyDescent="0.25">
      <c r="A12" s="5" t="s">
        <v>15</v>
      </c>
      <c r="B12" s="5">
        <v>2025</v>
      </c>
      <c r="C12" s="6">
        <f>31501.48+3585.21</f>
        <v>35086.69</v>
      </c>
      <c r="D12" s="4">
        <v>32900</v>
      </c>
      <c r="E12" s="3" t="s">
        <v>20</v>
      </c>
      <c r="F12" s="4">
        <f t="shared" si="0"/>
        <v>281996.76</v>
      </c>
      <c r="G12" s="9"/>
    </row>
    <row r="13" spans="1:7" x14ac:dyDescent="0.25">
      <c r="A13" s="5" t="s">
        <v>16</v>
      </c>
      <c r="B13" s="5">
        <v>2025</v>
      </c>
      <c r="C13" s="6">
        <f>32248.31</f>
        <v>32248.31</v>
      </c>
      <c r="D13" s="4">
        <v>15686.4</v>
      </c>
      <c r="E13" s="3" t="s">
        <v>21</v>
      </c>
      <c r="F13" s="4">
        <f t="shared" si="0"/>
        <v>298558.67</v>
      </c>
      <c r="G13" s="9"/>
    </row>
    <row r="14" spans="1:7" ht="30" x14ac:dyDescent="0.25">
      <c r="A14" s="5"/>
      <c r="B14" s="5"/>
      <c r="C14" s="6"/>
      <c r="D14" s="4">
        <v>399568.54</v>
      </c>
      <c r="E14" s="3" t="s">
        <v>22</v>
      </c>
      <c r="F14" s="4">
        <f t="shared" si="0"/>
        <v>-101009.87</v>
      </c>
      <c r="G14" s="9"/>
    </row>
    <row r="15" spans="1:7" x14ac:dyDescent="0.25">
      <c r="A15" s="5" t="s">
        <v>23</v>
      </c>
      <c r="B15" s="5">
        <v>2025</v>
      </c>
      <c r="C15" s="6">
        <f>42005.58+10720.86</f>
        <v>52726.44</v>
      </c>
      <c r="D15" s="4"/>
      <c r="E15" s="3"/>
      <c r="F15" s="4">
        <f t="shared" si="0"/>
        <v>-48283.429999999993</v>
      </c>
      <c r="G15" s="9"/>
    </row>
    <row r="16" spans="1:7" x14ac:dyDescent="0.25">
      <c r="A16" s="5" t="s">
        <v>17</v>
      </c>
      <c r="B16" s="5">
        <v>2025</v>
      </c>
      <c r="C16" s="6">
        <f>33677.07+7980.2</f>
        <v>41657.269999999997</v>
      </c>
      <c r="D16" s="4"/>
      <c r="E16" s="3"/>
      <c r="F16" s="4">
        <f t="shared" si="0"/>
        <v>-6626.1599999999962</v>
      </c>
      <c r="G16" s="9"/>
    </row>
    <row r="17" spans="1:7" x14ac:dyDescent="0.25">
      <c r="A17" s="5" t="s">
        <v>18</v>
      </c>
      <c r="B17" s="5">
        <v>2025</v>
      </c>
      <c r="C17" s="6">
        <v>42100.05</v>
      </c>
      <c r="D17" s="4">
        <v>27000</v>
      </c>
      <c r="E17" s="3" t="s">
        <v>24</v>
      </c>
      <c r="F17" s="4">
        <f t="shared" si="0"/>
        <v>8473.8900000000067</v>
      </c>
      <c r="G17" s="9"/>
    </row>
    <row r="18" spans="1:7" x14ac:dyDescent="0.25">
      <c r="A18" s="5" t="s">
        <v>28</v>
      </c>
      <c r="B18" s="5">
        <v>2025</v>
      </c>
      <c r="C18" s="6">
        <f>30465.26+3550.44</f>
        <v>34015.699999999997</v>
      </c>
      <c r="D18" s="4"/>
      <c r="E18" s="3"/>
      <c r="F18" s="4">
        <f t="shared" si="0"/>
        <v>42489.590000000004</v>
      </c>
      <c r="G18" s="9"/>
    </row>
    <row r="19" spans="1:7" x14ac:dyDescent="0.25">
      <c r="A19" s="5" t="s">
        <v>29</v>
      </c>
      <c r="B19" s="5">
        <v>2025</v>
      </c>
      <c r="C19" s="6">
        <f>35647.93+12832</f>
        <v>48479.93</v>
      </c>
      <c r="D19" s="4"/>
      <c r="E19" s="3"/>
      <c r="F19" s="4">
        <f t="shared" si="0"/>
        <v>90969.52</v>
      </c>
      <c r="G19" s="9"/>
    </row>
    <row r="20" spans="1:7" x14ac:dyDescent="0.25">
      <c r="A20" s="5" t="s">
        <v>30</v>
      </c>
      <c r="B20" s="5">
        <v>2025</v>
      </c>
      <c r="C20" s="6">
        <f>32760.04+19088.81</f>
        <v>51848.850000000006</v>
      </c>
      <c r="D20" s="4"/>
      <c r="E20" s="3"/>
      <c r="F20" s="4">
        <f t="shared" si="0"/>
        <v>142818.37</v>
      </c>
      <c r="G20" s="9"/>
    </row>
    <row r="21" spans="1:7" x14ac:dyDescent="0.25">
      <c r="A21" s="10"/>
      <c r="B21" s="10"/>
      <c r="C21" s="13">
        <f>SUM(C8:C20)</f>
        <v>485786</v>
      </c>
      <c r="D21" s="14">
        <f>SUM(D8:D20)</f>
        <v>477299.94</v>
      </c>
      <c r="E21" s="15"/>
      <c r="F21" s="14">
        <f>F20</f>
        <v>142818.37</v>
      </c>
      <c r="G21" s="9"/>
    </row>
    <row r="22" spans="1:7" x14ac:dyDescent="0.25">
      <c r="A22" s="10"/>
      <c r="B22" s="10"/>
      <c r="C22" s="16"/>
      <c r="D22" s="11"/>
      <c r="E22" s="12"/>
      <c r="F22" s="11"/>
      <c r="G22" s="9"/>
    </row>
    <row r="23" spans="1:7" x14ac:dyDescent="0.25">
      <c r="A23" t="s">
        <v>25</v>
      </c>
      <c r="D23" s="7">
        <f>C21</f>
        <v>485786</v>
      </c>
      <c r="G23" s="9"/>
    </row>
    <row r="24" spans="1:7" x14ac:dyDescent="0.25">
      <c r="A24" t="s">
        <v>26</v>
      </c>
      <c r="D24" s="7">
        <f>D21</f>
        <v>477299.94</v>
      </c>
    </row>
    <row r="25" spans="1:7" x14ac:dyDescent="0.25">
      <c r="A25" t="s">
        <v>27</v>
      </c>
      <c r="D25" s="7">
        <f>F20</f>
        <v>142818.37</v>
      </c>
    </row>
  </sheetData>
  <mergeCells count="1">
    <mergeCell ref="A5:E5"/>
  </mergeCells>
  <pageMargins left="0.7" right="0.7" top="0.75" bottom="0.75" header="0.3" footer="0.3"/>
  <pageSetup paperSize="9" scale="7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2021-12-23T10:48:00Z</cp:lastPrinted>
  <dcterms:created xsi:type="dcterms:W3CDTF">2015-09-08T06:25:00Z</dcterms:created>
  <dcterms:modified xsi:type="dcterms:W3CDTF">2026-02-20T06:41:03Z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648AFF2CFAA942308DEED1082018FE50_12</vt:lpwstr>
  </property>
  <property fmtid="{D5CDD505-2E9C-101B-9397-08002B2CF9AE}" pid="3" name="KSOProductBuildVer">
    <vt:lpwstr>1049-12.2.0.22549</vt:lpwstr>
  </property>
</Properties>
</file>