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10" windowWidth="18195" windowHeight="111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1" l="1"/>
  <c r="F8" i="1"/>
  <c r="C27" i="1" l="1"/>
  <c r="C22" i="1"/>
  <c r="C19" i="1"/>
  <c r="C18" i="1"/>
  <c r="C17" i="1"/>
  <c r="D28" i="1" l="1"/>
  <c r="C16" i="1" l="1"/>
  <c r="C12" i="1"/>
  <c r="C11" i="1" l="1"/>
  <c r="C28" i="1" l="1"/>
  <c r="D30" i="1" l="1"/>
  <c r="D32" i="1" l="1"/>
  <c r="D31" i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<sst xmlns="http://schemas.openxmlformats.org/spreadsheetml/2006/main" count="41" uniqueCount="40">
  <si>
    <t>оплачено</t>
  </si>
  <si>
    <t>год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</si>
  <si>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</si>
  <si>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</si>
  <si>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</si>
  <si>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</si>
  <si>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</si>
  <si>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</si>
  <si>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</si>
  <si>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</si>
  <si>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 xml:space="preserve">июль </t>
  </si>
  <si>
    <t>август</t>
  </si>
  <si>
    <t>г. Выкса, ул. Кр. Зори, д.36</t>
  </si>
  <si>
    <t>сентябрь</t>
  </si>
  <si>
    <t>октябрь</t>
  </si>
  <si>
    <t xml:space="preserve">Остаток 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</si>
  <si>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</si>
  <si>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</si>
  <si>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</si>
  <si>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</si>
  <si>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</si>
  <si>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</si>
  <si>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сумма поступлений</t>
  </si>
  <si>
    <t>Собрано средств по дому</t>
  </si>
  <si>
    <t>Затрачено на ремонтные работы</t>
  </si>
  <si>
    <t>Остаток по текущему ремонту</t>
  </si>
  <si>
    <t>Договор Управления №03-01/13 от 01.01.2013г.</t>
  </si>
  <si>
    <t>доводчики</t>
  </si>
  <si>
    <t>окраска газопровода</t>
  </si>
  <si>
    <t>манометр</t>
  </si>
  <si>
    <t>доводчик</t>
  </si>
  <si>
    <t xml:space="preserve">сетка сварная </t>
  </si>
  <si>
    <t>кран шаровый</t>
  </si>
  <si>
    <t>электромонтажные работы, смена светильтников</t>
  </si>
  <si>
    <t>электромонтажные работы, демонтаж  светильтников</t>
  </si>
  <si>
    <t>Оконный блок10 шт.</t>
  </si>
  <si>
    <t>электромонтажные работы (замена светильков внутри МКД)</t>
  </si>
  <si>
    <t>блок вызова домофона</t>
  </si>
  <si>
    <t>ключ memory</t>
  </si>
  <si>
    <t>урны 6 шт., доставка 667руб.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</si>
</sst>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wrapText="1"/>
    </xf>
    <xf numFmtId="2" fontId="2" fillId="3" borderId="0" xfId="0" applyNumberFormat="1" applyFont="1" applyFill="1"/>
    <xf numFmtId="0" fontId="0" fillId="0" borderId="2" xfId="0" applyBorder="1"/>
    <xf numFmtId="2" fontId="0" fillId="0" borderId="1" xfId="0" applyNumberFormat="1" applyBorder="1"/>
    <xf numFmtId="2" fontId="2" fillId="2" borderId="1" xfId="0" applyNumberFormat="1" applyFont="1" applyFill="1" applyBorder="1"/>
    <xf numFmtId="0" fontId="0" fillId="0" borderId="3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D28" sqref="D28"/>
    </sheetView>
  </sheetViews>
  <sheetFormatPr defaultRowHeight="15" x14ac:dyDescent="0.25"/>
  <cols>
    <col min="1" max="2" width="11.5703125" customWidth="1"/>
    <col min="3" max="3" width="19.140625" customWidth="1"/>
    <col min="4" max="4" width="15.7109375" customWidth="1"/>
    <col min="5" max="5" width="41.85546875" customWidth="1"/>
    <col min="6" max="6" width="12.28515625" customWidth="1"/>
  </cols>
  <sheetData>
    <row r="1" spans="1:6" x14ac:dyDescent="0.25">
      <c r="E1" t="s">
        <v>19</v>
      </c>
    </row>
    <row r="2" spans="1:6" x14ac:dyDescent="0.25">
      <c r="E2" t="s">
        <v>20</v>
      </c>
    </row>
    <row r="3" spans="1:6" x14ac:dyDescent="0.25">
      <c r="E3" s="6" t="s">
        <v>21</v>
      </c>
    </row>
    <row r="4" spans="1:6" x14ac:dyDescent="0.25">
      <c r="E4" t="s">
        <v>26</v>
      </c>
    </row>
    <row r="5" spans="1:6" ht="15.75" x14ac:dyDescent="0.25">
      <c r="A5" s="10" t="s">
        <v>12</v>
      </c>
      <c r="B5" s="10"/>
      <c r="C5" s="10"/>
      <c r="D5" s="10"/>
      <c r="E5" s="10"/>
    </row>
    <row r="7" spans="1:6" ht="33" customHeight="1" x14ac:dyDescent="0.25">
      <c r="A7" s="1" t="s">
        <v>0</v>
      </c>
      <c r="B7" s="1" t="s">
        <v>1</v>
      </c>
      <c r="C7" s="4" t="s">
        <v>22</v>
      </c>
      <c r="D7" s="1" t="s">
        <v>2</v>
      </c>
      <c r="E7" s="2" t="s">
        <v>3</v>
      </c>
      <c r="F7" s="2" t="s">
        <v>15</v>
      </c>
    </row>
    <row r="8" spans="1:6" x14ac:dyDescent="0.25">
      <c r="A8" s="9" t="s">
        <v>4</v>
      </c>
      <c r="B8" s="9">
        <v>2020</v>
      </c>
      <c r="C8" s="1">
        <v>18867.47</v>
      </c>
      <c r="D8" s="7"/>
      <c r="E8" s="1"/>
      <c r="F8" s="7">
        <f>87748.62+C8-D8</f>
        <v>106616.09</v>
      </c>
    </row>
    <row r="9" spans="1:6" x14ac:dyDescent="0.25">
      <c r="A9" s="9" t="s">
        <v>5</v>
      </c>
      <c r="B9" s="9">
        <v>2020</v>
      </c>
      <c r="C9" s="1">
        <v>25082.31</v>
      </c>
      <c r="D9" s="7"/>
      <c r="E9" s="1"/>
      <c r="F9" s="7">
        <f t="shared" ref="F9:F25" si="0">F8+C9-D9</f>
        <v>131698.4</v>
      </c>
    </row>
    <row r="10" spans="1:6" x14ac:dyDescent="0.25">
      <c r="A10" s="9" t="s">
        <v>6</v>
      </c>
      <c r="B10" s="9">
        <v>2020</v>
      </c>
      <c r="C10" s="1">
        <v>24596.3</v>
      </c>
      <c r="D10" s="7"/>
      <c r="E10" s="1"/>
      <c r="F10" s="7">
        <f t="shared" si="0"/>
        <v>156294.69999999998</v>
      </c>
    </row>
    <row r="11" spans="1:6" x14ac:dyDescent="0.25">
      <c r="A11" s="9" t="s">
        <v>7</v>
      </c>
      <c r="B11" s="9">
        <v>2020</v>
      </c>
      <c r="C11" s="1">
        <f>20679.1+8274.37</f>
        <v>28953.47</v>
      </c>
      <c r="D11" s="7">
        <v>250131.6</v>
      </c>
      <c r="E11" s="1"/>
      <c r="F11" s="7">
        <f t="shared" si="0"/>
        <v>-64883.430000000022</v>
      </c>
    </row>
    <row r="12" spans="1:6" x14ac:dyDescent="0.25">
      <c r="A12" s="9" t="s">
        <v>8</v>
      </c>
      <c r="B12" s="9">
        <v>2020</v>
      </c>
      <c r="C12" s="1">
        <f>27012.56+8274.37</f>
        <v>35286.93</v>
      </c>
      <c r="D12" s="7"/>
      <c r="E12" s="1"/>
      <c r="F12" s="7">
        <f t="shared" si="0"/>
        <v>-29596.500000000022</v>
      </c>
    </row>
    <row r="13" spans="1:6" x14ac:dyDescent="0.25">
      <c r="A13" s="9" t="s">
        <v>9</v>
      </c>
      <c r="B13" s="9">
        <v>2020</v>
      </c>
      <c r="C13" s="1">
        <v>23349.69</v>
      </c>
      <c r="D13" s="7">
        <v>8462.73</v>
      </c>
      <c r="E13" s="1" t="s">
        <v>28</v>
      </c>
      <c r="F13" s="7">
        <f t="shared" si="0"/>
        <v>-14709.540000000023</v>
      </c>
    </row>
    <row r="14" spans="1:6" x14ac:dyDescent="0.25">
      <c r="A14" s="9"/>
      <c r="B14" s="9"/>
      <c r="C14" s="1"/>
      <c r="D14" s="7">
        <v>2940</v>
      </c>
      <c r="E14" s="1" t="s">
        <v>29</v>
      </c>
      <c r="F14" s="7">
        <f t="shared" si="0"/>
        <v>-17649.540000000023</v>
      </c>
    </row>
    <row r="15" spans="1:6" x14ac:dyDescent="0.25">
      <c r="A15" s="9"/>
      <c r="B15" s="9"/>
      <c r="C15" s="1"/>
      <c r="D15" s="7">
        <v>1799</v>
      </c>
      <c r="E15" s="1" t="s">
        <v>30</v>
      </c>
      <c r="F15" s="7">
        <f t="shared" si="0"/>
        <v>-19448.540000000023</v>
      </c>
    </row>
    <row r="16" spans="1:6" x14ac:dyDescent="0.25">
      <c r="A16" s="9" t="s">
        <v>10</v>
      </c>
      <c r="B16" s="9">
        <v>2020</v>
      </c>
      <c r="C16" s="1">
        <f>21344.33+2758.12</f>
        <v>24102.45</v>
      </c>
      <c r="D16" s="7"/>
      <c r="E16" s="1"/>
      <c r="F16" s="7">
        <f t="shared" si="0"/>
        <v>4653.909999999978</v>
      </c>
    </row>
    <row r="17" spans="1:6" x14ac:dyDescent="0.25">
      <c r="A17" s="9" t="s">
        <v>11</v>
      </c>
      <c r="B17" s="9"/>
      <c r="C17" s="1">
        <f>2872.4+26199.76</f>
        <v>29072.16</v>
      </c>
      <c r="D17" s="7">
        <v>3800</v>
      </c>
      <c r="E17" s="1" t="s">
        <v>32</v>
      </c>
      <c r="F17" s="7">
        <f t="shared" si="0"/>
        <v>29926.069999999978</v>
      </c>
    </row>
    <row r="18" spans="1:6" x14ac:dyDescent="0.25">
      <c r="A18" s="9" t="s">
        <v>13</v>
      </c>
      <c r="B18" s="9">
        <v>2020</v>
      </c>
      <c r="C18" s="1">
        <f>2872.4+21711.16</f>
        <v>24583.56</v>
      </c>
      <c r="D18" s="7">
        <v>1350</v>
      </c>
      <c r="E18" s="1" t="s">
        <v>31</v>
      </c>
      <c r="F18" s="7">
        <f t="shared" si="0"/>
        <v>53159.629999999976</v>
      </c>
    </row>
    <row r="19" spans="1:6" ht="30" x14ac:dyDescent="0.25">
      <c r="A19" s="9" t="s">
        <v>14</v>
      </c>
      <c r="B19" s="9">
        <v>2020</v>
      </c>
      <c r="C19" s="1">
        <f>2872.4+23231.92</f>
        <v>26104.32</v>
      </c>
      <c r="D19" s="7">
        <v>82358.240000000005</v>
      </c>
      <c r="E19" s="4" t="s">
        <v>33</v>
      </c>
      <c r="F19" s="7">
        <f t="shared" si="0"/>
        <v>-3094.2900000000227</v>
      </c>
    </row>
    <row r="20" spans="1:6" ht="30" x14ac:dyDescent="0.25">
      <c r="A20" s="9"/>
      <c r="B20" s="9"/>
      <c r="C20" s="1"/>
      <c r="D20" s="7">
        <v>20411.560000000001</v>
      </c>
      <c r="E20" s="4" t="s">
        <v>34</v>
      </c>
      <c r="F20" s="7">
        <f t="shared" si="0"/>
        <v>-23505.850000000024</v>
      </c>
    </row>
    <row r="21" spans="1:6" x14ac:dyDescent="0.25">
      <c r="A21" s="9"/>
      <c r="B21" s="9"/>
      <c r="C21" s="1"/>
      <c r="D21" s="7">
        <v>45000</v>
      </c>
      <c r="E21" s="1" t="s">
        <v>35</v>
      </c>
      <c r="F21" s="7">
        <f t="shared" si="0"/>
        <v>-68505.85000000002</v>
      </c>
    </row>
    <row r="22" spans="1:6" x14ac:dyDescent="0.25">
      <c r="A22" s="9" t="s">
        <v>16</v>
      </c>
      <c r="B22" s="9">
        <v>2020</v>
      </c>
      <c r="C22" s="1">
        <f>2872.4+21594.6</f>
        <v>24467</v>
      </c>
      <c r="D22" s="7">
        <v>3598</v>
      </c>
      <c r="E22" s="1" t="s">
        <v>27</v>
      </c>
      <c r="F22" s="7">
        <f t="shared" si="0"/>
        <v>-47636.85000000002</v>
      </c>
    </row>
    <row r="23" spans="1:6" x14ac:dyDescent="0.25">
      <c r="A23" s="9"/>
      <c r="B23" s="9"/>
      <c r="C23" s="1"/>
      <c r="D23" s="7">
        <v>1799</v>
      </c>
      <c r="E23" s="1" t="s">
        <v>30</v>
      </c>
      <c r="F23" s="7">
        <f t="shared" si="0"/>
        <v>-49435.85000000002</v>
      </c>
    </row>
    <row r="24" spans="1:6" ht="30" x14ac:dyDescent="0.25">
      <c r="A24" s="9"/>
      <c r="B24" s="9"/>
      <c r="C24" s="1"/>
      <c r="D24" s="7"/>
      <c r="E24" s="4" t="s">
        <v>36</v>
      </c>
      <c r="F24" s="7">
        <f t="shared" si="0"/>
        <v>-49435.85000000002</v>
      </c>
    </row>
    <row r="25" spans="1:6" x14ac:dyDescent="0.25">
      <c r="A25" s="9"/>
      <c r="B25" s="9"/>
      <c r="C25" s="1"/>
      <c r="D25" s="7">
        <v>4154.6099999999997</v>
      </c>
      <c r="E25" s="4" t="s">
        <v>37</v>
      </c>
      <c r="F25" s="7">
        <f t="shared" si="0"/>
        <v>-53590.460000000021</v>
      </c>
    </row>
    <row r="26" spans="1:6" x14ac:dyDescent="0.25">
      <c r="A26" s="9"/>
      <c r="B26" s="9"/>
      <c r="C26" s="1"/>
      <c r="D26" s="7">
        <v>1423.2</v>
      </c>
      <c r="E26" s="4" t="s">
        <v>38</v>
      </c>
      <c r="F26" s="7">
        <f t="shared" ref="F26:F27" si="1">F25+C26-D26</f>
        <v>-55013.660000000018</v>
      </c>
    </row>
    <row r="27" spans="1:6" x14ac:dyDescent="0.25">
      <c r="A27" s="9" t="s">
        <v>17</v>
      </c>
      <c r="B27" s="9">
        <v>2020</v>
      </c>
      <c r="C27" s="1">
        <f>2872.4+24861.97</f>
        <v>27734.370000000003</v>
      </c>
      <c r="D27" s="7">
        <v>7867</v>
      </c>
      <c r="E27" s="4" t="s">
        <v>39</v>
      </c>
      <c r="F27" s="7">
        <f t="shared" si="1"/>
        <v>-35146.290000000015</v>
      </c>
    </row>
    <row r="28" spans="1:6" x14ac:dyDescent="0.25">
      <c r="A28" s="3" t="s">
        <v>18</v>
      </c>
      <c r="B28" s="3"/>
      <c r="C28" s="3">
        <f>SUM(C8:C27)</f>
        <v>312200.03000000003</v>
      </c>
      <c r="D28" s="3">
        <f>SUM(D8:D27)</f>
        <v>435094.94</v>
      </c>
      <c r="E28" s="3"/>
      <c r="F28" s="8">
        <f>F27</f>
        <v>-35146.290000000015</v>
      </c>
    </row>
    <row r="30" spans="1:6" x14ac:dyDescent="0.25">
      <c r="A30" t="s">
        <v>23</v>
      </c>
      <c r="D30" s="5">
        <f>C28</f>
        <v>312200.03000000003</v>
      </c>
    </row>
    <row r="31" spans="1:6" x14ac:dyDescent="0.25">
      <c r="A31" t="s">
        <v>24</v>
      </c>
      <c r="D31" s="5">
        <f>D28</f>
        <v>435094.94</v>
      </c>
    </row>
    <row r="32" spans="1:6" x14ac:dyDescent="0.25">
      <c r="A32" t="s">
        <v>25</v>
      </c>
      <c r="D32" s="5">
        <f>F28</f>
        <v>-35146.290000000015</v>
      </c>
    </row>
  </sheetData>
  <mergeCells count="1">
    <mergeCell ref="A5:E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2016-05-05T06:42:46Z</cp:lastPrinted>
  <dcterms:created xsi:type="dcterms:W3CDTF">2015-09-08T06:25:13Z</dcterms:created>
  <dcterms:modified xsi:type="dcterms:W3CDTF">2021-02-19T06:50:04Z</dcterms:modified>
</cp:coreProperties>
</file>